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6" i="2" l="1"/>
  <c r="N26" i="2" l="1"/>
  <c r="M26" i="2"/>
  <c r="L26" i="2"/>
  <c r="K28" i="2"/>
  <c r="AS22" i="2"/>
  <c r="AQ22" i="2"/>
  <c r="AP22" i="2"/>
  <c r="AO22" i="2"/>
  <c r="AN22" i="2"/>
  <c r="AM22" i="2"/>
  <c r="AG22" i="2"/>
  <c r="AE22" i="2"/>
  <c r="I27" i="2" s="1"/>
  <c r="AD22" i="2"/>
  <c r="AC22" i="2"/>
  <c r="G27" i="2" s="1"/>
  <c r="AB22" i="2"/>
  <c r="AA22" i="2"/>
  <c r="E27" i="2" s="1"/>
  <c r="W22" i="2"/>
  <c r="U22" i="2"/>
  <c r="T22" i="2"/>
  <c r="S22" i="2"/>
  <c r="R22" i="2"/>
  <c r="Q22" i="2"/>
  <c r="K22" i="2"/>
  <c r="K26" i="2" s="1"/>
  <c r="I22" i="2"/>
  <c r="I26" i="2" s="1"/>
  <c r="I28" i="2" s="1"/>
  <c r="O28" i="2" s="1"/>
  <c r="H22" i="2"/>
  <c r="H26" i="2" s="1"/>
  <c r="G22" i="2"/>
  <c r="G26" i="2" s="1"/>
  <c r="G28" i="2" s="1"/>
  <c r="F22" i="2"/>
  <c r="F26" i="2" s="1"/>
  <c r="E22" i="2"/>
  <c r="E26" i="2" s="1"/>
  <c r="E28" i="2" s="1"/>
  <c r="K27" i="2" l="1"/>
  <c r="H27" i="2"/>
  <c r="F27" i="2"/>
  <c r="N27" i="2" s="1"/>
  <c r="M27" i="2"/>
  <c r="H28" i="2"/>
  <c r="M28" i="2" s="1"/>
  <c r="O27" i="2"/>
  <c r="J27" i="2"/>
  <c r="AF22" i="2"/>
  <c r="L27" i="2" l="1"/>
  <c r="F28" i="2"/>
  <c r="N28" i="2" s="1"/>
  <c r="L28" i="2" l="1"/>
</calcChain>
</file>

<file path=xl/sharedStrings.xml><?xml version="1.0" encoding="utf-8"?>
<sst xmlns="http://schemas.openxmlformats.org/spreadsheetml/2006/main" count="101" uniqueCount="39">
  <si>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</si>
  <si>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</si>
  <si>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</si>
  <si>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</si>
  <si>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</si>
  <si>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</si>
  <si>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</si>
  <si>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</si>
  <si>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</si>
  <si>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</si>
  <si>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</si>
  <si>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</si>
  <si>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</si>
  <si>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PeTo = Peräseinäjoen Toive  (1927)</t>
  </si>
  <si>
    <t>YKKÖSPESIS</t>
  </si>
  <si>
    <t>6.</t>
  </si>
  <si>
    <t>PeTo</t>
  </si>
  <si>
    <t>14.</t>
  </si>
  <si>
    <t>10.</t>
  </si>
  <si>
    <t>Mika Yli-Taipalus</t>
  </si>
  <si>
    <t>13.6.1973</t>
  </si>
  <si>
    <t>9.</t>
  </si>
  <si>
    <t>8.</t>
  </si>
  <si>
    <t>1.</t>
  </si>
  <si>
    <t>3.</t>
  </si>
  <si>
    <t>5.</t>
  </si>
  <si>
    <t>7.</t>
  </si>
  <si>
    <t>2.</t>
  </si>
  <si>
    <t>maakuntasarja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</si>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</sst>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20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29</v>
      </c>
      <c r="M2" s="9"/>
      <c r="N2" s="9"/>
      <c r="O2" s="16"/>
      <c r="P2" s="14"/>
      <c r="Q2" s="17" t="s">
        <v>30</v>
      </c>
      <c r="R2" s="9"/>
      <c r="S2" s="9"/>
      <c r="T2" s="9"/>
      <c r="U2" s="15"/>
      <c r="V2" s="16"/>
      <c r="W2" s="14"/>
      <c r="X2" s="39" t="s">
        <v>31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32</v>
      </c>
      <c r="AI2" s="9"/>
      <c r="AJ2" s="9"/>
      <c r="AK2" s="16"/>
      <c r="AL2" s="14"/>
      <c r="AM2" s="17" t="s">
        <v>30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1990</v>
      </c>
      <c r="Y4" s="35" t="s">
        <v>25</v>
      </c>
      <c r="Z4" s="43" t="s">
        <v>16</v>
      </c>
      <c r="AA4" s="22"/>
      <c r="AB4" s="69" t="s">
        <v>28</v>
      </c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1991</v>
      </c>
      <c r="Y5" s="35" t="s">
        <v>23</v>
      </c>
      <c r="Z5" s="43" t="s">
        <v>16</v>
      </c>
      <c r="AA5" s="22"/>
      <c r="AB5" s="69" t="s">
        <v>28</v>
      </c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1992</v>
      </c>
      <c r="Y6" s="22" t="s">
        <v>25</v>
      </c>
      <c r="Z6" s="72" t="s">
        <v>16</v>
      </c>
      <c r="AA6" s="22">
        <v>17</v>
      </c>
      <c r="AB6" s="22">
        <v>0</v>
      </c>
      <c r="AC6" s="22">
        <v>5</v>
      </c>
      <c r="AD6" s="22">
        <v>4</v>
      </c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1993</v>
      </c>
      <c r="Y7" s="22" t="s">
        <v>27</v>
      </c>
      <c r="Z7" s="72" t="s">
        <v>16</v>
      </c>
      <c r="AA7" s="22">
        <v>15</v>
      </c>
      <c r="AB7" s="22">
        <v>0</v>
      </c>
      <c r="AC7" s="22">
        <v>5</v>
      </c>
      <c r="AD7" s="22">
        <v>3</v>
      </c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1994</v>
      </c>
      <c r="Y8" s="35" t="s">
        <v>26</v>
      </c>
      <c r="Z8" s="43" t="s">
        <v>16</v>
      </c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1995</v>
      </c>
      <c r="Y9" s="35" t="s">
        <v>15</v>
      </c>
      <c r="Z9" s="43" t="s">
        <v>16</v>
      </c>
      <c r="AA9" s="22"/>
      <c r="AB9" s="22"/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1996</v>
      </c>
      <c r="Y10" s="35" t="s">
        <v>25</v>
      </c>
      <c r="Z10" s="43" t="s">
        <v>16</v>
      </c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1997</v>
      </c>
      <c r="Y11" s="35" t="s">
        <v>24</v>
      </c>
      <c r="Z11" s="43" t="s">
        <v>16</v>
      </c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1998</v>
      </c>
      <c r="Y12" s="35" t="s">
        <v>23</v>
      </c>
      <c r="Z12" s="43" t="s">
        <v>16</v>
      </c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1999</v>
      </c>
      <c r="C13" s="35" t="s">
        <v>15</v>
      </c>
      <c r="D13" s="43" t="s">
        <v>16</v>
      </c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>
        <v>11</v>
      </c>
      <c r="R13" s="22">
        <v>1</v>
      </c>
      <c r="S13" s="34">
        <v>1</v>
      </c>
      <c r="T13" s="22">
        <v>2</v>
      </c>
      <c r="U13" s="22">
        <v>14</v>
      </c>
      <c r="V13" s="46"/>
      <c r="W13" s="21"/>
      <c r="X13" s="22"/>
      <c r="Y13" s="35"/>
      <c r="Z13" s="43"/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2000</v>
      </c>
      <c r="C14" s="35" t="s">
        <v>18</v>
      </c>
      <c r="D14" s="43" t="s">
        <v>16</v>
      </c>
      <c r="E14" s="22">
        <v>16</v>
      </c>
      <c r="F14" s="22">
        <v>0</v>
      </c>
      <c r="G14" s="22">
        <v>3</v>
      </c>
      <c r="H14" s="34">
        <v>2</v>
      </c>
      <c r="I14" s="22">
        <v>16</v>
      </c>
      <c r="J14" s="44">
        <v>0.22222222222222221</v>
      </c>
      <c r="K14" s="21">
        <v>72</v>
      </c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/>
      <c r="Y14" s="35"/>
      <c r="Z14" s="43"/>
      <c r="AA14" s="22"/>
      <c r="AB14" s="22"/>
      <c r="AC14" s="22"/>
      <c r="AD14" s="34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>
        <v>2001</v>
      </c>
      <c r="C15" s="35" t="s">
        <v>17</v>
      </c>
      <c r="D15" s="43" t="s">
        <v>16</v>
      </c>
      <c r="E15" s="22">
        <v>16</v>
      </c>
      <c r="F15" s="22">
        <v>0</v>
      </c>
      <c r="G15" s="22">
        <v>6</v>
      </c>
      <c r="H15" s="34">
        <v>1</v>
      </c>
      <c r="I15" s="22">
        <v>19</v>
      </c>
      <c r="J15" s="44">
        <v>0.27536231884057971</v>
      </c>
      <c r="K15" s="21">
        <v>69</v>
      </c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/>
      <c r="Y15" s="35"/>
      <c r="Z15" s="43"/>
      <c r="AA15" s="22"/>
      <c r="AB15" s="22"/>
      <c r="AC15" s="22"/>
      <c r="AD15" s="34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2002</v>
      </c>
      <c r="Y16" s="22" t="s">
        <v>21</v>
      </c>
      <c r="Z16" s="43" t="s">
        <v>16</v>
      </c>
      <c r="AA16" s="22">
        <v>16</v>
      </c>
      <c r="AB16" s="22">
        <v>0</v>
      </c>
      <c r="AC16" s="22">
        <v>10</v>
      </c>
      <c r="AD16" s="22">
        <v>4</v>
      </c>
      <c r="AE16" s="22">
        <v>43</v>
      </c>
      <c r="AF16" s="28">
        <v>0.41339999999999999</v>
      </c>
      <c r="AG16" s="70">
        <v>104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4"/>
      <c r="AS16" s="7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/>
      <c r="Y17" s="22"/>
      <c r="Z17" s="43"/>
      <c r="AA17" s="22"/>
      <c r="AB17" s="22"/>
      <c r="AC17" s="22"/>
      <c r="AD17" s="22"/>
      <c r="AE17" s="22"/>
      <c r="AF17" s="28"/>
      <c r="AG17" s="70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4"/>
      <c r="AS17" s="7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>
        <v>2004</v>
      </c>
      <c r="Y18" s="22" t="s">
        <v>22</v>
      </c>
      <c r="Z18" s="43" t="s">
        <v>16</v>
      </c>
      <c r="AA18" s="22">
        <v>13</v>
      </c>
      <c r="AB18" s="22">
        <v>0</v>
      </c>
      <c r="AC18" s="22">
        <v>6</v>
      </c>
      <c r="AD18" s="22">
        <v>5</v>
      </c>
      <c r="AE18" s="22">
        <v>50</v>
      </c>
      <c r="AF18" s="28">
        <v>0.58819999999999995</v>
      </c>
      <c r="AG18" s="70">
        <v>85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4"/>
      <c r="AS18" s="7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43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>
        <v>2005</v>
      </c>
      <c r="Y19" s="22" t="s">
        <v>21</v>
      </c>
      <c r="Z19" s="43" t="s">
        <v>16</v>
      </c>
      <c r="AA19" s="22">
        <v>15</v>
      </c>
      <c r="AB19" s="22">
        <v>1</v>
      </c>
      <c r="AC19" s="22">
        <v>18</v>
      </c>
      <c r="AD19" s="22">
        <v>6</v>
      </c>
      <c r="AE19" s="22">
        <v>65</v>
      </c>
      <c r="AF19" s="28">
        <v>0.52410000000000001</v>
      </c>
      <c r="AG19" s="70">
        <v>124</v>
      </c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4"/>
      <c r="AS19" s="7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5"/>
      <c r="D20" s="43"/>
      <c r="E20" s="22"/>
      <c r="F20" s="22"/>
      <c r="G20" s="22"/>
      <c r="H20" s="34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4"/>
      <c r="T20" s="22"/>
      <c r="U20" s="22"/>
      <c r="V20" s="46"/>
      <c r="W20" s="21"/>
      <c r="X20" s="22"/>
      <c r="Y20" s="22"/>
      <c r="Z20" s="43"/>
      <c r="AA20" s="22"/>
      <c r="AB20" s="22"/>
      <c r="AC20" s="22"/>
      <c r="AD20" s="22"/>
      <c r="AE20" s="22"/>
      <c r="AF20" s="28"/>
      <c r="AG20" s="70"/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4"/>
      <c r="AS20" s="7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35"/>
      <c r="D21" s="43"/>
      <c r="E21" s="22"/>
      <c r="F21" s="22"/>
      <c r="G21" s="22"/>
      <c r="H21" s="34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34"/>
      <c r="T21" s="22"/>
      <c r="U21" s="22"/>
      <c r="V21" s="46"/>
      <c r="W21" s="21"/>
      <c r="X21" s="22">
        <v>2011</v>
      </c>
      <c r="Y21" s="22" t="s">
        <v>18</v>
      </c>
      <c r="Z21" s="43" t="s">
        <v>16</v>
      </c>
      <c r="AA21" s="22">
        <v>5</v>
      </c>
      <c r="AB21" s="22">
        <v>0</v>
      </c>
      <c r="AC21" s="22">
        <v>7</v>
      </c>
      <c r="AD21" s="22">
        <v>1</v>
      </c>
      <c r="AE21" s="22">
        <v>15</v>
      </c>
      <c r="AF21" s="28">
        <v>0.53569999999999995</v>
      </c>
      <c r="AG21" s="70">
        <v>28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4"/>
      <c r="AS21" s="7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48" t="s">
        <v>34</v>
      </c>
      <c r="C22" s="49"/>
      <c r="D22" s="50"/>
      <c r="E22" s="51">
        <f>SUM(E4:E21)</f>
        <v>32</v>
      </c>
      <c r="F22" s="51">
        <f>SUM(F4:F21)</f>
        <v>0</v>
      </c>
      <c r="G22" s="51">
        <f>SUM(G4:G21)</f>
        <v>9</v>
      </c>
      <c r="H22" s="51">
        <f>SUM(H4:H21)</f>
        <v>3</v>
      </c>
      <c r="I22" s="51">
        <f>SUM(I4:I21)</f>
        <v>35</v>
      </c>
      <c r="J22" s="52">
        <v>0</v>
      </c>
      <c r="K22" s="38">
        <f>SUM(K4:K21)</f>
        <v>141</v>
      </c>
      <c r="L22" s="17"/>
      <c r="M22" s="15"/>
      <c r="N22" s="53"/>
      <c r="O22" s="54"/>
      <c r="P22" s="18"/>
      <c r="Q22" s="51">
        <f>SUM(Q4:Q21)</f>
        <v>11</v>
      </c>
      <c r="R22" s="51">
        <f>SUM(R4:R21)</f>
        <v>1</v>
      </c>
      <c r="S22" s="51">
        <f>SUM(S4:S21)</f>
        <v>1</v>
      </c>
      <c r="T22" s="51">
        <f>SUM(T4:T21)</f>
        <v>2</v>
      </c>
      <c r="U22" s="51">
        <f>SUM(U4:U21)</f>
        <v>14</v>
      </c>
      <c r="V22" s="23">
        <v>0</v>
      </c>
      <c r="W22" s="38">
        <f>SUM(W4:W21)</f>
        <v>0</v>
      </c>
      <c r="X22" s="11" t="s">
        <v>34</v>
      </c>
      <c r="Y22" s="12"/>
      <c r="Z22" s="10"/>
      <c r="AA22" s="51">
        <f>SUM(AA4:AA21)</f>
        <v>81</v>
      </c>
      <c r="AB22" s="51">
        <f>SUM(AB4:AB21)</f>
        <v>1</v>
      </c>
      <c r="AC22" s="51">
        <f>SUM(AC4:AC21)</f>
        <v>51</v>
      </c>
      <c r="AD22" s="51">
        <f>SUM(AD4:AD21)</f>
        <v>23</v>
      </c>
      <c r="AE22" s="51">
        <f>SUM(AE4:AE21)</f>
        <v>173</v>
      </c>
      <c r="AF22" s="52">
        <f>PRODUCT(AE22/AG22)</f>
        <v>0.50733137829912023</v>
      </c>
      <c r="AG22" s="38">
        <f>SUM(AG4:AG21)</f>
        <v>341</v>
      </c>
      <c r="AH22" s="17"/>
      <c r="AI22" s="15"/>
      <c r="AJ22" s="53"/>
      <c r="AK22" s="54"/>
      <c r="AL22" s="18"/>
      <c r="AM22" s="51">
        <f>SUM(AM4:AM21)</f>
        <v>0</v>
      </c>
      <c r="AN22" s="51">
        <f>SUM(AN4:AN21)</f>
        <v>0</v>
      </c>
      <c r="AO22" s="51">
        <f>SUM(AO4:AO21)</f>
        <v>0</v>
      </c>
      <c r="AP22" s="51">
        <f>SUM(AP4:AP21)</f>
        <v>0</v>
      </c>
      <c r="AQ22" s="51">
        <f>SUM(AQ4:AQ21)</f>
        <v>0</v>
      </c>
      <c r="AR22" s="52">
        <v>0</v>
      </c>
      <c r="AS22" s="42">
        <f>SUM(AS4:AS21)</f>
        <v>0</v>
      </c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55"/>
      <c r="K23" s="21"/>
      <c r="L23" s="18"/>
      <c r="M23" s="18"/>
      <c r="N23" s="18"/>
      <c r="O23" s="18"/>
      <c r="P23" s="24"/>
      <c r="Q23" s="24"/>
      <c r="R23" s="25"/>
      <c r="S23" s="24"/>
      <c r="T23" s="24"/>
      <c r="U23" s="18"/>
      <c r="V23" s="18"/>
      <c r="W23" s="21"/>
      <c r="X23" s="24"/>
      <c r="Y23" s="24"/>
      <c r="Z23" s="24"/>
      <c r="AA23" s="24"/>
      <c r="AB23" s="24"/>
      <c r="AC23" s="24"/>
      <c r="AD23" s="24"/>
      <c r="AE23" s="24"/>
      <c r="AF23" s="55"/>
      <c r="AG23" s="21"/>
      <c r="AH23" s="18"/>
      <c r="AI23" s="18"/>
      <c r="AJ23" s="18"/>
      <c r="AK23" s="18"/>
      <c r="AL23" s="24"/>
      <c r="AM23" s="24"/>
      <c r="AN23" s="25"/>
      <c r="AO23" s="24"/>
      <c r="AP23" s="24"/>
      <c r="AQ23" s="18"/>
      <c r="AR23" s="18"/>
      <c r="AS23" s="21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56" t="s">
        <v>35</v>
      </c>
      <c r="C24" s="57"/>
      <c r="D24" s="58"/>
      <c r="E24" s="10" t="s">
        <v>2</v>
      </c>
      <c r="F24" s="13" t="s">
        <v>6</v>
      </c>
      <c r="G24" s="10" t="s">
        <v>4</v>
      </c>
      <c r="H24" s="13" t="s">
        <v>5</v>
      </c>
      <c r="I24" s="13" t="s">
        <v>8</v>
      </c>
      <c r="J24" s="13" t="s">
        <v>9</v>
      </c>
      <c r="K24" s="18"/>
      <c r="L24" s="13" t="s">
        <v>10</v>
      </c>
      <c r="M24" s="13" t="s">
        <v>11</v>
      </c>
      <c r="N24" s="13" t="s">
        <v>36</v>
      </c>
      <c r="O24" s="13" t="s">
        <v>37</v>
      </c>
      <c r="Q24" s="25"/>
      <c r="R24" s="25" t="s">
        <v>12</v>
      </c>
      <c r="S24" s="25"/>
      <c r="T24" s="24" t="s">
        <v>13</v>
      </c>
      <c r="U24" s="18"/>
      <c r="V24" s="21"/>
      <c r="W24" s="21"/>
      <c r="X24" s="59"/>
      <c r="Y24" s="59"/>
      <c r="Z24" s="59"/>
      <c r="AA24" s="59"/>
      <c r="AB24" s="59"/>
      <c r="AC24" s="25"/>
      <c r="AD24" s="25"/>
      <c r="AE24" s="25"/>
      <c r="AF24" s="24"/>
      <c r="AG24" s="24"/>
      <c r="AH24" s="24"/>
      <c r="AI24" s="24"/>
      <c r="AJ24" s="24"/>
      <c r="AK24" s="24"/>
      <c r="AM24" s="21"/>
      <c r="AN24" s="59"/>
      <c r="AO24" s="59"/>
      <c r="AP24" s="59"/>
      <c r="AQ24" s="59"/>
      <c r="AR24" s="59"/>
      <c r="AS24" s="59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6" t="s">
        <v>38</v>
      </c>
      <c r="C25" s="7"/>
      <c r="D25" s="27"/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1">
        <v>0</v>
      </c>
      <c r="K25" s="24">
        <v>0</v>
      </c>
      <c r="L25" s="62">
        <v>0</v>
      </c>
      <c r="M25" s="62">
        <v>0</v>
      </c>
      <c r="N25" s="62">
        <v>0</v>
      </c>
      <c r="O25" s="62">
        <v>0</v>
      </c>
      <c r="Q25" s="25"/>
      <c r="R25" s="25"/>
      <c r="S25" s="25"/>
      <c r="T25" s="24"/>
      <c r="U25" s="24"/>
      <c r="V25" s="24"/>
      <c r="W25" s="24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5"/>
      <c r="AO25" s="25"/>
      <c r="AP25" s="25"/>
      <c r="AQ25" s="25"/>
      <c r="AR25" s="25"/>
      <c r="AS25" s="25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63" t="s">
        <v>14</v>
      </c>
      <c r="C26" s="64"/>
      <c r="D26" s="65"/>
      <c r="E26" s="60">
        <f>PRODUCT(E22+Q22)</f>
        <v>43</v>
      </c>
      <c r="F26" s="60">
        <f>PRODUCT(F22+R22)</f>
        <v>1</v>
      </c>
      <c r="G26" s="60">
        <f>PRODUCT(G22+S22)</f>
        <v>10</v>
      </c>
      <c r="H26" s="60">
        <f>PRODUCT(H22+T22)</f>
        <v>5</v>
      </c>
      <c r="I26" s="60">
        <f>PRODUCT(I22+U22)</f>
        <v>49</v>
      </c>
      <c r="J26" s="61">
        <v>0</v>
      </c>
      <c r="K26" s="24">
        <f>PRODUCT(K22+W22)</f>
        <v>141</v>
      </c>
      <c r="L26" s="62">
        <f>PRODUCT((F26+G26)/E26)</f>
        <v>0.2558139534883721</v>
      </c>
      <c r="M26" s="62">
        <f>PRODUCT(H26/E26)</f>
        <v>0.11627906976744186</v>
      </c>
      <c r="N26" s="62">
        <f>PRODUCT((F26+G26+H26)/E26)</f>
        <v>0.37209302325581395</v>
      </c>
      <c r="O26" s="62">
        <f>PRODUCT(I26/32)</f>
        <v>1.53125</v>
      </c>
      <c r="Q26" s="25"/>
      <c r="R26" s="25"/>
      <c r="S26" s="2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20" t="s">
        <v>31</v>
      </c>
      <c r="C27" s="19"/>
      <c r="D27" s="29"/>
      <c r="E27" s="60">
        <f>PRODUCT(AA22+AM22)</f>
        <v>81</v>
      </c>
      <c r="F27" s="60">
        <f>PRODUCT(AB22+AN22)</f>
        <v>1</v>
      </c>
      <c r="G27" s="60">
        <f>PRODUCT(AC22+AO22)</f>
        <v>51</v>
      </c>
      <c r="H27" s="60">
        <f>PRODUCT(AD22+AP22)</f>
        <v>23</v>
      </c>
      <c r="I27" s="60">
        <f>PRODUCT(AE22+AQ22)</f>
        <v>173</v>
      </c>
      <c r="J27" s="61">
        <f>PRODUCT(I27/K27)</f>
        <v>0.50733137829912023</v>
      </c>
      <c r="K27" s="18">
        <f>PRODUCT(AG22+AS22)</f>
        <v>341</v>
      </c>
      <c r="L27" s="62">
        <f>PRODUCT((F27+G27)/E27)</f>
        <v>0.64197530864197527</v>
      </c>
      <c r="M27" s="62">
        <f>PRODUCT(H27/E27)</f>
        <v>0.2839506172839506</v>
      </c>
      <c r="N27" s="62">
        <f>PRODUCT((F27+G27+H27)/E27)</f>
        <v>0.92592592592592593</v>
      </c>
      <c r="O27" s="62">
        <f>PRODUCT(I27/E27)</f>
        <v>2.1358024691358026</v>
      </c>
      <c r="Q27" s="25"/>
      <c r="R27" s="25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5"/>
      <c r="AJ27" s="25"/>
      <c r="AK27" s="24"/>
      <c r="AL27" s="18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66" t="s">
        <v>34</v>
      </c>
      <c r="C28" s="67"/>
      <c r="D28" s="68"/>
      <c r="E28" s="60">
        <f>SUM(E25:E27)</f>
        <v>124</v>
      </c>
      <c r="F28" s="60">
        <f t="shared" ref="F28:I28" si="0">SUM(F25:F27)</f>
        <v>2</v>
      </c>
      <c r="G28" s="60">
        <f t="shared" si="0"/>
        <v>61</v>
      </c>
      <c r="H28" s="60">
        <f t="shared" si="0"/>
        <v>28</v>
      </c>
      <c r="I28" s="60">
        <f t="shared" si="0"/>
        <v>222</v>
      </c>
      <c r="J28" s="61">
        <v>0</v>
      </c>
      <c r="K28" s="24">
        <f>SUM(K25:K27)</f>
        <v>482</v>
      </c>
      <c r="L28" s="62">
        <f>PRODUCT((F28+G28)/E28)</f>
        <v>0.50806451612903225</v>
      </c>
      <c r="M28" s="62">
        <f>PRODUCT(H28/E28)</f>
        <v>0.22580645161290322</v>
      </c>
      <c r="N28" s="62">
        <f>PRODUCT((F28+G28+H28)/E28)</f>
        <v>0.7338709677419355</v>
      </c>
      <c r="O28" s="62">
        <f>PRODUCT(I28/81)</f>
        <v>2.7407407407407409</v>
      </c>
      <c r="Q28" s="18"/>
      <c r="R28" s="18"/>
      <c r="S28" s="1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18"/>
      <c r="F29" s="18"/>
      <c r="G29" s="18"/>
      <c r="H29" s="18"/>
      <c r="I29" s="18"/>
      <c r="J29" s="24"/>
      <c r="K29" s="24"/>
      <c r="L29" s="18"/>
      <c r="M29" s="18"/>
      <c r="N29" s="18"/>
      <c r="O29" s="18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5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5"/>
      <c r="AJ100" s="25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5"/>
      <c r="AJ186" s="25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5"/>
      <c r="AJ187" s="25"/>
      <c r="AK187" s="24"/>
      <c r="AL187" s="18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18"/>
      <c r="AL193" s="18"/>
    </row>
    <row r="194" spans="12:38" x14ac:dyDescent="0.25"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</row>
    <row r="195" spans="12:38" x14ac:dyDescent="0.25"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</row>
    <row r="196" spans="12:38" x14ac:dyDescent="0.25"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ht="14.25" x14ac:dyDescent="0.2">
      <c r="L225"/>
      <c r="M225"/>
      <c r="N225"/>
      <c r="O225"/>
      <c r="P2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2019-01-01T16:02:21Z</dcterms:modified>
</cp:coreProperties>
</file>